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14'!$A$1:$D$41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<sst xmlns="http://schemas.openxmlformats.org/spreadsheetml/2006/main" count="138" uniqueCount="82">
  <si>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</si>
  <si>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</si>
  <si>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</si>
  <si>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</si>
  <si>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</si>
  <si>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</si>
  <si>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</si>
  <si>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</si>
  <si>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</si>
  <si>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</si>
  <si>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</si>
  <si>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</si>
  <si>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</si>
  <si>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</si>
  <si>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</si>
  <si>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</si>
  <si>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</si>
  <si>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</si>
  <si>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</si>
  <si>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</si>
  <si>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</si>
  <si>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</si>
  <si>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</si>
  <si>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</si>
  <si>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</si>
  <si>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</si>
  <si>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</si>
  <si>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</si>
  <si>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</si>
  <si>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</si>
  <si>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</si>
  <si>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</si>
  <si>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</si>
  <si>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</si>
  <si>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</si>
  <si>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</si>
  <si>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</si>
  <si>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</si>
  <si>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</si>
  <si>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</si>
  <si>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</si>
  <si>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</si>
  <si>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</si>
  <si>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</si>
  <si>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</si>
  <si>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</si>
  <si>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</si>
  <si>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</si>
  <si>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</si>
  <si>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</si>
  <si>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</si>
  <si>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</si>
  <si>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</si>
  <si>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</si>
  <si>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</si>
  <si>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2022 год, руб.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</si>
  <si>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</si>
  <si>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</si>
  <si>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</si>
  <si>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</si>
  <si>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</si>
  <si>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</si>
  <si>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</si>
  <si>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</si>
  <si>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</si>
  <si>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</si>
  <si>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</si>
  <si>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</si>
  <si>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муниципального образования:                                                                          Л.С. Смирнова</t>
  </si>
  <si>
    <t>Источники внутреннего финансирования дефицита бюджета  Катарбейского муниципального образования на 2021 год.</t>
  </si>
  <si>
    <t>Источники внутреннего финансирования дефицита бюджета Катарбейского муниципального образования на плановый период 2022-2023 годов.</t>
  </si>
  <si>
    <t>2023 год, руб.</t>
  </si>
  <si>
    <t>Программа внутренних заимствований Катарбейского муниципального образования на 2021 год.</t>
  </si>
  <si>
    <t>Программа внутренних заимствований Катарбейского муниципального образования на плановый период 2022-2023 годов.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</si>
  <si>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</si>
  <si>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</si>
  <si>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</si>
  <si>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</si>
  <si>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105от   “30 ”  декабря 2020 г.</t>
  </si>
  <si>
    <t>№105  от   “30”   декабря   2020 г.</t>
  </si>
  <si>
    <t>№105 от “30 ” декабря 2020 г.</t>
  </si>
  <si>
    <t>№105 от “30 ” декабря 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</si>
</sst>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51" t="s">
        <v>49</v>
      </c>
      <c r="C2" s="51"/>
      <c r="D2" s="51"/>
      <c r="E2" s="8"/>
      <c r="F2" s="8"/>
      <c r="G2" s="8"/>
      <c r="H2" s="8"/>
      <c r="I2" s="8"/>
      <c r="J2" s="1"/>
      <c r="K2" s="1"/>
    </row>
    <row r="3" spans="1:11" ht="15">
      <c r="A3" s="7"/>
      <c r="B3" s="51" t="s">
        <v>0</v>
      </c>
      <c r="C3" s="51"/>
      <c r="D3" s="51"/>
      <c r="E3" s="8"/>
      <c r="F3" s="8"/>
      <c r="G3" s="8"/>
      <c r="H3" s="8"/>
      <c r="I3" s="8"/>
      <c r="J3" s="1"/>
      <c r="K3" s="1"/>
    </row>
    <row r="4" spans="1:11" ht="15">
      <c r="A4" s="7"/>
      <c r="B4" s="51" t="s">
        <v>53</v>
      </c>
      <c r="C4" s="51"/>
      <c r="D4" s="51"/>
      <c r="E4" s="8"/>
      <c r="F4" s="8"/>
      <c r="G4" s="8"/>
      <c r="H4" s="8"/>
      <c r="I4" s="8"/>
      <c r="J4" s="1"/>
      <c r="K4" s="1"/>
    </row>
    <row r="5" spans="1:11" ht="15">
      <c r="A5" s="7"/>
      <c r="B5" s="51" t="s">
        <v>78</v>
      </c>
      <c r="C5" s="51"/>
      <c r="D5" s="51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50" t="s">
        <v>69</v>
      </c>
      <c r="B8" s="50"/>
      <c r="C8" s="5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50"/>
      <c r="C9" s="50"/>
      <c r="D9" s="50"/>
      <c r="E9" s="50"/>
      <c r="F9" s="50"/>
      <c r="G9" s="50"/>
      <c r="H9" s="50"/>
      <c r="I9" s="50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83044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83044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74</v>
      </c>
      <c r="B13" s="31" t="s">
        <v>27</v>
      </c>
      <c r="C13" s="18">
        <f>C14</f>
        <v>83044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75</v>
      </c>
      <c r="B14" s="19" t="s">
        <v>9</v>
      </c>
      <c r="C14" s="20">
        <v>83044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76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77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-11136116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-11136116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-11136116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-(11053072+C14+C19)</f>
        <v>-11136116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11136116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11136116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11136116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11136116-C21-C16</f>
        <v>11136116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54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68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4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51" t="s">
        <v>50</v>
      </c>
      <c r="C2" s="51"/>
      <c r="D2" s="51"/>
      <c r="E2" s="8"/>
      <c r="F2" s="8"/>
      <c r="G2" s="8"/>
      <c r="H2" s="8"/>
      <c r="I2" s="1"/>
      <c r="J2" s="1"/>
    </row>
    <row r="3" spans="1:10" ht="15">
      <c r="A3" s="7"/>
      <c r="B3" s="51" t="s">
        <v>0</v>
      </c>
      <c r="C3" s="51"/>
      <c r="D3" s="51"/>
      <c r="E3" s="8"/>
      <c r="F3" s="8"/>
      <c r="G3" s="8"/>
      <c r="H3" s="8"/>
      <c r="I3" s="1"/>
      <c r="J3" s="1"/>
    </row>
    <row r="4" spans="1:10" ht="15">
      <c r="A4" s="7"/>
      <c r="B4" s="51" t="s">
        <v>53</v>
      </c>
      <c r="C4" s="51"/>
      <c r="D4" s="51"/>
      <c r="E4" s="8"/>
      <c r="F4" s="8"/>
      <c r="G4" s="8"/>
      <c r="H4" s="8"/>
      <c r="I4" s="1"/>
      <c r="J4" s="1"/>
    </row>
    <row r="5" spans="1:10" ht="15">
      <c r="A5" s="7"/>
      <c r="B5" s="51" t="s">
        <v>79</v>
      </c>
      <c r="C5" s="51"/>
      <c r="D5" s="51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50" t="s">
        <v>70</v>
      </c>
      <c r="B8" s="50"/>
      <c r="C8" s="50"/>
      <c r="D8" s="50"/>
      <c r="E8" s="9"/>
      <c r="F8" s="9"/>
      <c r="G8" s="9"/>
      <c r="H8" s="9"/>
      <c r="I8" s="2"/>
    </row>
    <row r="9" spans="1:9" ht="30" customHeight="1">
      <c r="A9" s="7"/>
      <c r="B9" s="50"/>
      <c r="C9" s="50"/>
      <c r="D9" s="50"/>
      <c r="E9" s="50"/>
      <c r="F9" s="50"/>
      <c r="G9" s="50"/>
      <c r="H9" s="50"/>
      <c r="I9" s="3"/>
    </row>
    <row r="10" spans="1:10" ht="31.5" customHeight="1">
      <c r="A10" s="10" t="s">
        <v>1</v>
      </c>
      <c r="B10" s="11" t="s">
        <v>19</v>
      </c>
      <c r="C10" s="32" t="s">
        <v>55</v>
      </c>
      <c r="D10" s="32" t="s">
        <v>71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85849</v>
      </c>
      <c r="D11" s="16">
        <f>D12+D17+D22</f>
        <v>90120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26</v>
      </c>
      <c r="C12" s="16">
        <f>C13-C15</f>
        <v>85849</v>
      </c>
      <c r="D12" s="16">
        <f>D13-D15</f>
        <v>90120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74</v>
      </c>
      <c r="B13" s="31" t="s">
        <v>27</v>
      </c>
      <c r="C13" s="18">
        <f>C14</f>
        <v>85849</v>
      </c>
      <c r="D13" s="18">
        <f>D14</f>
        <v>90120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75</v>
      </c>
      <c r="B14" s="19" t="s">
        <v>9</v>
      </c>
      <c r="C14" s="20">
        <v>85849</v>
      </c>
      <c r="D14" s="20">
        <v>90120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42</v>
      </c>
      <c r="B16" s="19" t="s">
        <v>11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76</v>
      </c>
      <c r="B18" s="19" t="s">
        <v>30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77</v>
      </c>
      <c r="B19" s="19" t="s">
        <v>31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13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43</v>
      </c>
      <c r="B21" s="19" t="s">
        <v>33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14</v>
      </c>
      <c r="B22" s="24" t="s">
        <v>34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35</v>
      </c>
      <c r="C23" s="16">
        <f aca="true" t="shared" si="0" ref="C23:D25">C24</f>
        <v>-9912267</v>
      </c>
      <c r="D23" s="16">
        <f t="shared" si="0"/>
        <v>-9864506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36</v>
      </c>
      <c r="C24" s="18">
        <f t="shared" si="0"/>
        <v>-9912267</v>
      </c>
      <c r="D24" s="18">
        <f t="shared" si="0"/>
        <v>-9864506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15</v>
      </c>
      <c r="B25" s="19" t="s">
        <v>37</v>
      </c>
      <c r="C25" s="18">
        <f t="shared" si="0"/>
        <v>-9912267</v>
      </c>
      <c r="D25" s="18">
        <f t="shared" si="0"/>
        <v>-9864506</v>
      </c>
      <c r="E25" s="13"/>
      <c r="F25" s="13"/>
      <c r="G25" s="13"/>
      <c r="H25" s="13"/>
      <c r="I25" s="4"/>
      <c r="J25" s="4"/>
    </row>
    <row r="26" spans="1:10" ht="30" customHeight="1">
      <c r="A26" s="17" t="s">
        <v>44</v>
      </c>
      <c r="B26" s="19" t="s">
        <v>38</v>
      </c>
      <c r="C26" s="20">
        <f>-(9826418+C14+C19)</f>
        <v>-9912267</v>
      </c>
      <c r="D26" s="20">
        <f>-(9774386+D14+D19)</f>
        <v>-9864506</v>
      </c>
      <c r="E26" s="13"/>
      <c r="F26" s="13"/>
      <c r="G26" s="13"/>
      <c r="H26" s="13"/>
      <c r="I26" s="4"/>
      <c r="J26" s="4"/>
    </row>
    <row r="27" spans="1:10" ht="18" customHeight="1">
      <c r="A27" s="14" t="s">
        <v>18</v>
      </c>
      <c r="B27" s="15" t="s">
        <v>39</v>
      </c>
      <c r="C27" s="16">
        <f aca="true" t="shared" si="1" ref="C27:D29">C28</f>
        <v>9912267</v>
      </c>
      <c r="D27" s="16">
        <f t="shared" si="1"/>
        <v>9864506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40</v>
      </c>
      <c r="C28" s="18">
        <f t="shared" si="1"/>
        <v>9912267</v>
      </c>
      <c r="D28" s="18">
        <f t="shared" si="1"/>
        <v>9864506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16</v>
      </c>
      <c r="B29" s="19" t="s">
        <v>41</v>
      </c>
      <c r="C29" s="18">
        <f t="shared" si="1"/>
        <v>9912267</v>
      </c>
      <c r="D29" s="18">
        <f t="shared" si="1"/>
        <v>9864506</v>
      </c>
      <c r="E29" s="13"/>
      <c r="F29" s="13"/>
      <c r="G29" s="13"/>
      <c r="H29" s="13"/>
      <c r="I29" s="4"/>
      <c r="J29" s="4"/>
    </row>
    <row r="30" spans="1:10" ht="33" customHeight="1">
      <c r="A30" s="17" t="s">
        <v>45</v>
      </c>
      <c r="B30" s="19" t="s">
        <v>17</v>
      </c>
      <c r="C30" s="20">
        <f>9912267-C21-C16</f>
        <v>9912267</v>
      </c>
      <c r="D30" s="20">
        <f>9864506-D21-D16</f>
        <v>9864506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47" t="s">
        <v>54</v>
      </c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68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">
      <c r="A42" s="7"/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51" t="s">
        <v>48</v>
      </c>
      <c r="B2" s="51"/>
      <c r="C2" s="51"/>
      <c r="D2" s="51"/>
      <c r="E2" s="51"/>
      <c r="F2" s="51"/>
      <c r="G2" s="51"/>
      <c r="H2" s="8"/>
    </row>
    <row r="3" spans="1:8" ht="15">
      <c r="A3" s="51" t="s">
        <v>25</v>
      </c>
      <c r="B3" s="51"/>
      <c r="C3" s="51"/>
      <c r="D3" s="51"/>
      <c r="E3" s="51"/>
      <c r="F3" s="51"/>
      <c r="G3" s="51"/>
      <c r="H3" s="8"/>
    </row>
    <row r="4" spans="1:8" ht="15">
      <c r="A4" s="51" t="s">
        <v>53</v>
      </c>
      <c r="B4" s="51"/>
      <c r="C4" s="51"/>
      <c r="D4" s="51"/>
      <c r="E4" s="51"/>
      <c r="F4" s="51"/>
      <c r="G4" s="51"/>
      <c r="H4" s="8"/>
    </row>
    <row r="5" spans="1:8" ht="15">
      <c r="A5" s="51" t="s">
        <v>80</v>
      </c>
      <c r="B5" s="51"/>
      <c r="C5" s="51"/>
      <c r="D5" s="51"/>
      <c r="E5" s="51"/>
      <c r="F5" s="51"/>
      <c r="G5" s="51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50" t="s">
        <v>72</v>
      </c>
      <c r="B8" s="50"/>
      <c r="C8" s="50"/>
      <c r="D8" s="50"/>
      <c r="E8" s="50"/>
      <c r="F8" s="50"/>
      <c r="G8" s="50"/>
      <c r="H8" s="9"/>
    </row>
    <row r="9" spans="1:8" ht="15">
      <c r="A9" s="7"/>
      <c r="B9" s="50"/>
      <c r="C9" s="50"/>
      <c r="D9" s="50"/>
      <c r="E9" s="50"/>
      <c r="F9" s="50"/>
      <c r="G9" s="50"/>
      <c r="H9" s="50"/>
    </row>
    <row r="10" spans="1:9" ht="77.25" customHeight="1">
      <c r="A10" s="59" t="s">
        <v>21</v>
      </c>
      <c r="B10" s="60"/>
      <c r="C10" s="10" t="s">
        <v>63</v>
      </c>
      <c r="D10" s="45" t="s">
        <v>64</v>
      </c>
      <c r="E10" s="46" t="s">
        <v>65</v>
      </c>
      <c r="F10" s="46" t="s">
        <v>66</v>
      </c>
      <c r="G10" s="46" t="s">
        <v>67</v>
      </c>
      <c r="H10" s="13"/>
      <c r="I10" s="13" t="s">
        <v>46</v>
      </c>
    </row>
    <row r="11" spans="1:9" ht="26.25" customHeight="1">
      <c r="A11" s="52" t="s">
        <v>22</v>
      </c>
      <c r="B11" s="53"/>
      <c r="C11" s="33">
        <f>C13+C14</f>
        <v>0</v>
      </c>
      <c r="D11" s="33">
        <f>D13+D14</f>
        <v>83044</v>
      </c>
      <c r="E11" s="33">
        <f>E13+E14</f>
        <v>0</v>
      </c>
      <c r="F11" s="33">
        <f>F13+F14</f>
        <v>0</v>
      </c>
      <c r="G11" s="33">
        <f>G13+G14</f>
        <v>83044</v>
      </c>
      <c r="H11" s="13"/>
      <c r="I11" s="13"/>
    </row>
    <row r="12" spans="1:9" ht="15">
      <c r="A12" s="54" t="s">
        <v>23</v>
      </c>
      <c r="B12" s="55"/>
      <c r="C12" s="34"/>
      <c r="D12" s="35"/>
      <c r="E12" s="35"/>
      <c r="F12" s="36"/>
      <c r="G12" s="37"/>
      <c r="H12" s="13"/>
      <c r="I12" s="13"/>
    </row>
    <row r="13" spans="1:9" ht="45" customHeight="1">
      <c r="A13" s="56" t="s">
        <v>52</v>
      </c>
      <c r="B13" s="57"/>
      <c r="C13" s="38">
        <v>0</v>
      </c>
      <c r="D13" s="39">
        <f>'источники 13 '!C14</f>
        <v>83044</v>
      </c>
      <c r="E13" s="40"/>
      <c r="F13" s="41"/>
      <c r="G13" s="42">
        <f>C13+D13-E13-F13</f>
        <v>83044</v>
      </c>
      <c r="H13" s="13"/>
      <c r="I13" s="13"/>
    </row>
    <row r="14" spans="1:9" ht="60.75" customHeight="1">
      <c r="A14" s="58" t="s">
        <v>51</v>
      </c>
      <c r="B14" s="58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54</v>
      </c>
    </row>
    <row r="18" ht="15.75">
      <c r="A18" s="47" t="s">
        <v>68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51"/>
      <c r="C2" s="51"/>
      <c r="D2" s="51"/>
      <c r="E2" s="51" t="s">
        <v>47</v>
      </c>
      <c r="F2" s="51"/>
      <c r="G2" s="51"/>
      <c r="H2" s="51"/>
      <c r="I2" s="51"/>
    </row>
    <row r="3" spans="1:9" ht="15">
      <c r="A3" s="7"/>
      <c r="B3" s="51"/>
      <c r="C3" s="51"/>
      <c r="D3" s="51"/>
      <c r="E3" s="51" t="s">
        <v>20</v>
      </c>
      <c r="F3" s="51"/>
      <c r="G3" s="51"/>
      <c r="H3" s="51"/>
      <c r="I3" s="51"/>
    </row>
    <row r="4" spans="1:9" ht="15">
      <c r="A4" s="7"/>
      <c r="B4" s="51" t="s">
        <v>53</v>
      </c>
      <c r="C4" s="51"/>
      <c r="D4" s="51"/>
      <c r="E4" s="51"/>
      <c r="F4" s="51"/>
      <c r="G4" s="51"/>
      <c r="H4" s="51"/>
      <c r="I4" s="51"/>
    </row>
    <row r="5" spans="1:9" ht="15">
      <c r="A5" s="7"/>
      <c r="B5" s="51" t="s">
        <v>81</v>
      </c>
      <c r="C5" s="51"/>
      <c r="D5" s="51"/>
      <c r="E5" s="51"/>
      <c r="F5" s="51"/>
      <c r="G5" s="51"/>
      <c r="H5" s="51"/>
      <c r="I5" s="51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50" t="s">
        <v>73</v>
      </c>
      <c r="B8" s="50"/>
      <c r="C8" s="50"/>
      <c r="D8" s="50"/>
      <c r="E8" s="50"/>
      <c r="F8" s="50"/>
      <c r="G8" s="50"/>
      <c r="H8" s="50"/>
      <c r="I8" s="50"/>
    </row>
    <row r="9" spans="1:7" ht="15">
      <c r="A9" s="7"/>
      <c r="B9" s="50"/>
      <c r="C9" s="50"/>
      <c r="D9" s="50"/>
      <c r="E9" s="50"/>
      <c r="F9" s="50"/>
      <c r="G9" s="50"/>
    </row>
    <row r="10" spans="1:9" ht="93" customHeight="1">
      <c r="A10" s="48" t="s">
        <v>21</v>
      </c>
      <c r="B10" s="49"/>
      <c r="C10" s="10" t="s">
        <v>59</v>
      </c>
      <c r="D10" s="45" t="s">
        <v>56</v>
      </c>
      <c r="E10" s="46" t="s">
        <v>57</v>
      </c>
      <c r="F10" s="46" t="s">
        <v>58</v>
      </c>
      <c r="G10" s="45" t="s">
        <v>60</v>
      </c>
      <c r="H10" s="46" t="s">
        <v>61</v>
      </c>
      <c r="I10" s="46" t="s">
        <v>62</v>
      </c>
    </row>
    <row r="11" spans="1:9" ht="26.25" customHeight="1">
      <c r="A11" s="52" t="s">
        <v>22</v>
      </c>
      <c r="B11" s="53"/>
      <c r="C11" s="33">
        <f aca="true" t="shared" si="0" ref="C11:I11">C13+C14</f>
        <v>83044</v>
      </c>
      <c r="D11" s="33">
        <f t="shared" si="0"/>
        <v>85849</v>
      </c>
      <c r="E11" s="33">
        <f t="shared" si="0"/>
        <v>0</v>
      </c>
      <c r="F11" s="33">
        <f t="shared" si="0"/>
        <v>168893</v>
      </c>
      <c r="G11" s="33">
        <f t="shared" si="0"/>
        <v>90120</v>
      </c>
      <c r="H11" s="33">
        <f t="shared" si="0"/>
        <v>0</v>
      </c>
      <c r="I11" s="33">
        <f t="shared" si="0"/>
        <v>259013</v>
      </c>
    </row>
    <row r="12" spans="1:9" ht="15">
      <c r="A12" s="54" t="s">
        <v>23</v>
      </c>
      <c r="B12" s="55"/>
      <c r="C12" s="34"/>
      <c r="D12" s="35"/>
      <c r="E12" s="35"/>
      <c r="F12" s="37"/>
      <c r="G12" s="35"/>
      <c r="H12" s="35"/>
      <c r="I12" s="37"/>
    </row>
    <row r="13" spans="1:9" ht="49.5" customHeight="1">
      <c r="A13" s="56" t="s">
        <v>24</v>
      </c>
      <c r="B13" s="57"/>
      <c r="C13" s="38">
        <f>'№15 заимствования'!G13:G13</f>
        <v>83044</v>
      </c>
      <c r="D13" s="39">
        <f>'источники  14'!C14</f>
        <v>85849</v>
      </c>
      <c r="E13" s="40"/>
      <c r="F13" s="42">
        <f>C13+D13-E13</f>
        <v>168893</v>
      </c>
      <c r="G13" s="39">
        <f>'источники  14'!D14</f>
        <v>90120</v>
      </c>
      <c r="H13" s="40"/>
      <c r="I13" s="42">
        <f>F13+G13-H13</f>
        <v>259013</v>
      </c>
    </row>
    <row r="14" spans="1:9" ht="60" customHeight="1">
      <c r="A14" s="58" t="s">
        <v>51</v>
      </c>
      <c r="B14" s="58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54</v>
      </c>
    </row>
    <row r="18" ht="15.75">
      <c r="A18" s="47" t="s">
        <v>68</v>
      </c>
    </row>
  </sheetData>
  <sheetProtection/>
  <mergeCells count="12">
    <mergeCell ref="B4:I4"/>
    <mergeCell ref="B5:I5"/>
    <mergeCell ref="B2:D2"/>
    <mergeCell ref="B3:D3"/>
    <mergeCell ref="E2:I2"/>
    <mergeCell ref="E3:I3"/>
    <mergeCell ref="A14:B14"/>
    <mergeCell ref="A11:B11"/>
    <mergeCell ref="A12:B12"/>
    <mergeCell ref="A13:B13"/>
    <mergeCell ref="B9:G9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2021-01-11T08:53:18Z</cp:lastPrinted>
  <dcterms:created xsi:type="dcterms:W3CDTF">2007-11-27T06:58:12Z</dcterms:created>
  <dcterms:modified xsi:type="dcterms:W3CDTF">2021-01-11T08:53:21Z</dcterms:modified>
  <cp:category/>
  <cp:version/>
  <cp:contentType/>
  <cp:contentStatus/>
</cp:coreProperties>
</file>