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источники 13 " sheetId="1" r:id="rId1"/>
    <sheet name="№15 заимствования" sheetId="2" r:id="rId2"/>
    <sheet name="№16 заимствования" sheetId="3" r:id="rId3"/>
  </sheets>
  <definedNames>
    <definedName name="_xlnm.Print_Area" localSheetId="1">'№15 заимствования'!$A$1:$G$23</definedName>
    <definedName name="_xlnm.Print_Area" localSheetId="2">'№16 заимствования'!$A$1:$I$20</definedName>
    <definedName name="_xlnm.Print_Area" localSheetId="0">'источники 13 '!$A$1:$C$43</definedName>
  </definedNames>
  <calcPr fullCalcOnLoad="1"/>
</workbook>
</file>

<file path=xl/sharedStrings.xml><?xml version="1.0" encoding="utf-8"?>
<sst xmlns="http://schemas.openxmlformats.org/spreadsheetml/2006/main" count="87" uniqueCount="75">
  <si>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</si>
  <si>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</si>
  <si>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</si>
  <si>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</si>
  <si>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</si>
  <si>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</si>
  <si>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000 01  00  00  00  00  0000  000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</si>
  <si>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</si>
  <si>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</si>
  <si>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</si>
  <si>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</si>
  <si>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</si>
  <si>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</si>
  <si>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</si>
  <si>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</si>
  <si>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</si>
  <si>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 xml:space="preserve">                                     к решению Думы</t>
  </si>
  <si>
    <t>Виды долговых обязательств (привлечение\погашение)</t>
  </si>
  <si>
    <t>Объем заимствований, всего</t>
  </si>
  <si>
    <t>в том числе:</t>
  </si>
  <si>
    <t xml:space="preserve">Кредиты кредитных организаций в валюте Российской Федерации </t>
  </si>
  <si>
    <t xml:space="preserve">                        к решению Думы</t>
  </si>
  <si>
    <t>985 01  02  00  00  00  0000  000</t>
  </si>
  <si>
    <t>985 01  02  00  00  00  0000  700</t>
  </si>
  <si>
    <t>985 01  02  00  00  00  0000  800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</si>
  <si>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</si>
  <si>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</si>
  <si>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</si>
  <si>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</si>
  <si>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</si>
  <si>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</si>
  <si>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</si>
  <si>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</si>
  <si>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</si>
  <si>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</si>
  <si>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</si>
  <si>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</si>
  <si>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</si>
  <si>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</si>
  <si>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 xml:space="preserve"> </t>
  </si>
  <si>
    <t xml:space="preserve">                                     Приложение № 16</t>
  </si>
  <si>
    <t xml:space="preserve">                        Приложение № 15</t>
  </si>
  <si>
    <t>Приложение № 13</t>
  </si>
  <si>
    <t xml:space="preserve">Бюджетные кредиты от других бюджетов бюджетной системы Российской Федерации в валюте Российской Федерации </t>
  </si>
  <si>
    <t>Кредиты кредитных организаций в валюте Российской Федерации</t>
  </si>
  <si>
    <t>Катарбейского муниципального образования</t>
  </si>
  <si>
    <t>Глава Катарбейского</t>
  </si>
  <si>
    <t xml:space="preserve">Объем привлечения в 2022 году </t>
  </si>
  <si>
    <t>Объем погашения в 2022 году</t>
  </si>
  <si>
    <t xml:space="preserve">Верхний предел долга на 1 января 2023 года </t>
  </si>
  <si>
    <t xml:space="preserve">Объем муниципального долга на 1 января 2022 года </t>
  </si>
  <si>
    <t xml:space="preserve">Объем привлечения в 2023 году </t>
  </si>
  <si>
    <t>Объем погашения в 2023 году</t>
  </si>
  <si>
    <t xml:space="preserve">Верхний предел долга на 1 января 2024 года </t>
  </si>
  <si>
    <t xml:space="preserve">Объем муниципального долга на 1 января 2021 года </t>
  </si>
  <si>
    <t xml:space="preserve">Объем привлечения в 2021 году </t>
  </si>
  <si>
    <t>Объем погашения в 2021 году</t>
  </si>
  <si>
    <t xml:space="preserve">Списание муниципального долга в 2021 году </t>
  </si>
  <si>
    <t xml:space="preserve">Верхний предел долга на 1 января 2022 года </t>
  </si>
  <si>
    <t>муниципального образования:                                                                          Л.С. Смирнова</t>
  </si>
  <si>
    <t>Источники внутреннего финансирования дефицита бюджета  Катарбейского муниципального образования на 2021 год.</t>
  </si>
  <si>
    <t>Программа внутренних заимствований Катарбейского муниципального образования на 2021 год.</t>
  </si>
  <si>
    <t>Программа внутренних заимствований Катарбейского муниципального образования на плановый период 2022-2023 годов.</t>
  </si>
  <si>
    <t>Привлечение кредитов от кредитных организаций в валюте Российской Федерации</t>
  </si>
  <si>
    <t>ИСТОЧНИКИ ВНУТРЕННЕГО ФИНАНСИРОВАНИЯ ДЕФИЦИТОВ БЮДЖЕТОВ</t>
  </si>
  <si>
    <t>Привлечение сельскими поселениями кредитов от кредитных организаций в валюте Российской Федерации</t>
  </si>
  <si>
    <t>Погашение сельскими поселениями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</si>
  <si>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</si>
  <si>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985 01  03  01  00  00  0000  000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</si>
  <si>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</si>
  <si>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</si>
  <si>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</si>
  <si>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</si>
  <si>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№     от “      ”           2021 г.</t>
  </si>
  <si>
    <t>№ 137 от   “29 ” октября 2021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</si>
</sst>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4" fontId="6" fillId="36" borderId="10" xfId="0" applyNumberFormat="1" applyFont="1" applyFill="1" applyBorder="1" applyAlignment="1">
      <alignment horizontal="center" vertical="center"/>
    </xf>
    <xf numFmtId="4" fontId="5" fillId="37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4" fontId="6" fillId="37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" fontId="5" fillId="36" borderId="11" xfId="0" applyNumberFormat="1" applyFont="1" applyFill="1" applyBorder="1" applyAlignment="1">
      <alignment horizontal="center" vertical="center"/>
    </xf>
    <xf numFmtId="4" fontId="6" fillId="37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37" borderId="12" xfId="0" applyFont="1" applyFill="1" applyBorder="1" applyAlignment="1">
      <alignment horizontal="center" wrapText="1"/>
    </xf>
    <xf numFmtId="0" fontId="5" fillId="37" borderId="13" xfId="0" applyFont="1" applyFill="1" applyBorder="1" applyAlignment="1">
      <alignment horizontal="center" wrapText="1"/>
    </xf>
    <xf numFmtId="0" fontId="5" fillId="37" borderId="14" xfId="0" applyFont="1" applyFill="1" applyBorder="1" applyAlignment="1">
      <alignment horizontal="left" wrapText="1"/>
    </xf>
    <xf numFmtId="0" fontId="5" fillId="37" borderId="15" xfId="0" applyFont="1" applyFill="1" applyBorder="1" applyAlignment="1">
      <alignment horizontal="left" wrapText="1"/>
    </xf>
    <xf numFmtId="0" fontId="5" fillId="37" borderId="10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wrapText="1"/>
    </xf>
    <xf numFmtId="0" fontId="5" fillId="36" borderId="13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tabSelected="1" view="pageBreakPreview" zoomScale="80" zoomScaleNormal="75" zoomScaleSheetLayoutView="80" zoomScalePageLayoutView="0" workbookViewId="0" topLeftCell="A2">
      <selection activeCell="K11" sqref="K11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50" t="s">
        <v>42</v>
      </c>
      <c r="C2" s="50"/>
      <c r="D2" s="50"/>
      <c r="E2" s="8"/>
      <c r="F2" s="8"/>
      <c r="G2" s="8"/>
      <c r="H2" s="8"/>
      <c r="I2" s="8"/>
      <c r="J2" s="1"/>
      <c r="K2" s="1"/>
    </row>
    <row r="3" spans="1:11" ht="15">
      <c r="A3" s="7"/>
      <c r="B3" s="50" t="s">
        <v>0</v>
      </c>
      <c r="C3" s="50"/>
      <c r="D3" s="50"/>
      <c r="E3" s="8"/>
      <c r="F3" s="8"/>
      <c r="G3" s="8"/>
      <c r="H3" s="8"/>
      <c r="I3" s="8"/>
      <c r="J3" s="1"/>
      <c r="K3" s="1"/>
    </row>
    <row r="4" spans="1:11" ht="15">
      <c r="A4" s="7"/>
      <c r="B4" s="50" t="s">
        <v>45</v>
      </c>
      <c r="C4" s="50"/>
      <c r="D4" s="50"/>
      <c r="E4" s="8"/>
      <c r="F4" s="8"/>
      <c r="G4" s="8"/>
      <c r="H4" s="8"/>
      <c r="I4" s="8"/>
      <c r="J4" s="1"/>
      <c r="K4" s="1"/>
    </row>
    <row r="5" spans="1:11" ht="15">
      <c r="A5" s="7"/>
      <c r="B5" s="50" t="s">
        <v>74</v>
      </c>
      <c r="C5" s="50"/>
      <c r="D5" s="50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49" t="s">
        <v>60</v>
      </c>
      <c r="B8" s="49"/>
      <c r="C8" s="49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49"/>
      <c r="C9" s="49"/>
      <c r="D9" s="49"/>
      <c r="E9" s="49"/>
      <c r="F9" s="49"/>
      <c r="G9" s="49"/>
      <c r="H9" s="49"/>
      <c r="I9" s="49"/>
      <c r="J9" s="3"/>
    </row>
    <row r="10" spans="1:11" ht="18.75" customHeight="1">
      <c r="A10" s="10" t="s">
        <v>1</v>
      </c>
      <c r="B10" s="11" t="s">
        <v>15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29.25">
      <c r="A11" s="14" t="s">
        <v>64</v>
      </c>
      <c r="B11" s="15" t="s">
        <v>6</v>
      </c>
      <c r="C11" s="16">
        <f>C12+C17+C22</f>
        <v>2020917.1899999995</v>
      </c>
      <c r="D11" s="12"/>
      <c r="E11" s="12"/>
      <c r="F11" s="13"/>
      <c r="G11" s="13"/>
      <c r="H11" s="13"/>
      <c r="I11" s="13"/>
      <c r="J11" s="4"/>
      <c r="K11" s="4"/>
    </row>
    <row r="12" spans="1:11" ht="29.25">
      <c r="A12" s="14" t="s">
        <v>44</v>
      </c>
      <c r="B12" s="15" t="s">
        <v>22</v>
      </c>
      <c r="C12" s="16">
        <f>C13-C15</f>
        <v>86876</v>
      </c>
      <c r="D12" s="12"/>
      <c r="E12" s="12"/>
      <c r="F12" s="13"/>
      <c r="G12" s="13"/>
      <c r="H12" s="13"/>
      <c r="I12" s="13"/>
      <c r="J12" s="4"/>
      <c r="K12" s="4"/>
    </row>
    <row r="13" spans="1:11" ht="30">
      <c r="A13" s="17" t="s">
        <v>63</v>
      </c>
      <c r="B13" s="31" t="s">
        <v>23</v>
      </c>
      <c r="C13" s="18">
        <f>C14</f>
        <v>86876</v>
      </c>
      <c r="D13" s="12"/>
      <c r="E13" s="12"/>
      <c r="F13" s="13"/>
      <c r="G13" s="13"/>
      <c r="H13" s="13"/>
      <c r="I13" s="13"/>
      <c r="J13" s="4"/>
      <c r="K13" s="4"/>
    </row>
    <row r="14" spans="1:11" ht="30">
      <c r="A14" s="17" t="s">
        <v>65</v>
      </c>
      <c r="B14" s="19" t="s">
        <v>7</v>
      </c>
      <c r="C14" s="20">
        <v>86876</v>
      </c>
      <c r="D14" s="12"/>
      <c r="E14" s="12"/>
      <c r="F14" s="13"/>
      <c r="G14" s="13"/>
      <c r="H14" s="13"/>
      <c r="I14" s="13"/>
      <c r="J14" s="4"/>
      <c r="K14" s="4"/>
    </row>
    <row r="15" spans="1:11" ht="30">
      <c r="A15" s="17" t="s">
        <v>8</v>
      </c>
      <c r="B15" s="19" t="s">
        <v>24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30">
      <c r="A16" s="17" t="s">
        <v>66</v>
      </c>
      <c r="B16" s="19" t="s">
        <v>9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43.5">
      <c r="A17" s="14" t="s">
        <v>67</v>
      </c>
      <c r="B17" s="15" t="s">
        <v>68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">
      <c r="A18" s="17" t="s">
        <v>69</v>
      </c>
      <c r="B18" s="19" t="s">
        <v>25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">
      <c r="A19" s="17" t="s">
        <v>70</v>
      </c>
      <c r="B19" s="19" t="s">
        <v>26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5">
      <c r="A20" s="17" t="s">
        <v>71</v>
      </c>
      <c r="B20" s="19" t="s">
        <v>27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">
      <c r="A21" s="17" t="s">
        <v>72</v>
      </c>
      <c r="B21" s="19" t="s">
        <v>28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29.25">
      <c r="A22" s="23" t="s">
        <v>10</v>
      </c>
      <c r="B22" s="24" t="s">
        <v>29</v>
      </c>
      <c r="C22" s="25">
        <f>C23+C27</f>
        <v>1934041.1899999995</v>
      </c>
      <c r="D22" s="12"/>
      <c r="E22" s="12"/>
      <c r="F22" s="13"/>
      <c r="G22" s="13"/>
      <c r="H22" s="13"/>
      <c r="I22" s="13"/>
      <c r="J22" s="4"/>
      <c r="K22" s="4"/>
    </row>
    <row r="23" spans="1:11" ht="15">
      <c r="A23" s="14" t="s">
        <v>3</v>
      </c>
      <c r="B23" s="15" t="s">
        <v>30</v>
      </c>
      <c r="C23" s="16">
        <f>C24</f>
        <v>-11753477</v>
      </c>
      <c r="D23" s="26"/>
      <c r="E23" s="26"/>
      <c r="F23" s="13"/>
      <c r="G23" s="13"/>
      <c r="H23" s="13"/>
      <c r="I23" s="13"/>
      <c r="J23" s="4"/>
      <c r="K23" s="4"/>
    </row>
    <row r="24" spans="1:11" ht="15">
      <c r="A24" s="17" t="s">
        <v>4</v>
      </c>
      <c r="B24" s="19" t="s">
        <v>31</v>
      </c>
      <c r="C24" s="18">
        <f>C25</f>
        <v>-11753477</v>
      </c>
      <c r="D24" s="26"/>
      <c r="E24" s="26"/>
      <c r="F24" s="13"/>
      <c r="G24" s="13"/>
      <c r="H24" s="13"/>
      <c r="I24" s="13"/>
      <c r="J24" s="6"/>
      <c r="K24" s="6"/>
    </row>
    <row r="25" spans="1:11" ht="30">
      <c r="A25" s="17" t="s">
        <v>11</v>
      </c>
      <c r="B25" s="19" t="s">
        <v>32</v>
      </c>
      <c r="C25" s="18">
        <f>C26</f>
        <v>-11753477</v>
      </c>
      <c r="D25" s="12"/>
      <c r="E25" s="12"/>
      <c r="F25" s="13"/>
      <c r="G25" s="13"/>
      <c r="H25" s="13"/>
      <c r="I25" s="13"/>
      <c r="J25" s="4"/>
      <c r="K25" s="4"/>
    </row>
    <row r="26" spans="1:11" ht="30">
      <c r="A26" s="17" t="s">
        <v>37</v>
      </c>
      <c r="B26" s="19" t="s">
        <v>33</v>
      </c>
      <c r="C26" s="20">
        <f>-(11619781+46820+C14+C19)</f>
        <v>-11753477</v>
      </c>
      <c r="D26" s="12"/>
      <c r="E26" s="12"/>
      <c r="F26" s="13"/>
      <c r="G26" s="13"/>
      <c r="H26" s="13"/>
      <c r="I26" s="13"/>
      <c r="J26" s="4"/>
      <c r="K26" s="4"/>
    </row>
    <row r="27" spans="1:11" ht="14.25">
      <c r="A27" s="14" t="s">
        <v>14</v>
      </c>
      <c r="B27" s="15" t="s">
        <v>34</v>
      </c>
      <c r="C27" s="16">
        <f>C28</f>
        <v>13687518.19</v>
      </c>
      <c r="D27" s="21"/>
      <c r="E27" s="21"/>
      <c r="F27" s="22"/>
      <c r="G27" s="22"/>
      <c r="H27" s="22"/>
      <c r="I27" s="22"/>
      <c r="J27" s="5"/>
      <c r="K27" s="5"/>
    </row>
    <row r="28" spans="1:11" ht="15">
      <c r="A28" s="17" t="s">
        <v>5</v>
      </c>
      <c r="B28" s="19" t="s">
        <v>35</v>
      </c>
      <c r="C28" s="18">
        <f>C29</f>
        <v>13687518.19</v>
      </c>
      <c r="D28" s="12"/>
      <c r="E28" s="12"/>
      <c r="F28" s="13"/>
      <c r="G28" s="13"/>
      <c r="H28" s="13"/>
      <c r="I28" s="13"/>
      <c r="J28" s="4"/>
      <c r="K28" s="4"/>
    </row>
    <row r="29" spans="1:11" ht="30">
      <c r="A29" s="17" t="s">
        <v>12</v>
      </c>
      <c r="B29" s="19" t="s">
        <v>36</v>
      </c>
      <c r="C29" s="18">
        <f>C30</f>
        <v>13687518.19</v>
      </c>
      <c r="D29" s="12"/>
      <c r="E29" s="12"/>
      <c r="F29" s="13"/>
      <c r="G29" s="13"/>
      <c r="H29" s="13"/>
      <c r="I29" s="13"/>
      <c r="J29" s="4"/>
      <c r="K29" s="4"/>
    </row>
    <row r="30" spans="1:11" ht="30">
      <c r="A30" s="17" t="s">
        <v>38</v>
      </c>
      <c r="B30" s="19" t="s">
        <v>13</v>
      </c>
      <c r="C30" s="20">
        <f>13640698.19+46820-C21-C16</f>
        <v>13687518.19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11" ht="12.75" customHeight="1">
      <c r="A41" s="46" t="s">
        <v>46</v>
      </c>
      <c r="B41" s="7"/>
      <c r="C41" s="7"/>
      <c r="D41" s="12"/>
      <c r="E41" s="12"/>
      <c r="F41" s="13"/>
      <c r="G41" s="13"/>
      <c r="H41" s="13"/>
      <c r="I41" s="13"/>
      <c r="J41" s="4"/>
      <c r="K41" s="4"/>
    </row>
    <row r="42" spans="1:9" ht="15.75">
      <c r="A42" s="46" t="s">
        <v>59</v>
      </c>
      <c r="B42" s="7"/>
      <c r="C42" s="7"/>
      <c r="D42" s="30"/>
      <c r="E42" s="30"/>
      <c r="F42" s="30"/>
      <c r="G42" s="30"/>
      <c r="H42" s="30"/>
      <c r="I42" s="30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29.25390625" style="0" customWidth="1"/>
    <col min="2" max="2" width="12.37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7.25390625" style="0" customWidth="1"/>
    <col min="7" max="7" width="13.125" style="0" customWidth="1"/>
    <col min="8" max="8" width="7.875" style="0" customWidth="1"/>
  </cols>
  <sheetData>
    <row r="1" ht="7.5" customHeight="1"/>
    <row r="2" spans="1:8" ht="15">
      <c r="A2" s="50" t="s">
        <v>41</v>
      </c>
      <c r="B2" s="50"/>
      <c r="C2" s="50"/>
      <c r="D2" s="50"/>
      <c r="E2" s="50"/>
      <c r="F2" s="50"/>
      <c r="G2" s="50"/>
      <c r="H2" s="8"/>
    </row>
    <row r="3" spans="1:8" ht="15">
      <c r="A3" s="50" t="s">
        <v>21</v>
      </c>
      <c r="B3" s="50"/>
      <c r="C3" s="50"/>
      <c r="D3" s="50"/>
      <c r="E3" s="50"/>
      <c r="F3" s="50"/>
      <c r="G3" s="50"/>
      <c r="H3" s="8"/>
    </row>
    <row r="4" spans="1:8" ht="15">
      <c r="A4" s="50" t="s">
        <v>45</v>
      </c>
      <c r="B4" s="50"/>
      <c r="C4" s="50"/>
      <c r="D4" s="50"/>
      <c r="E4" s="50"/>
      <c r="F4" s="50"/>
      <c r="G4" s="50"/>
      <c r="H4" s="8"/>
    </row>
    <row r="5" spans="1:8" ht="15">
      <c r="A5" s="50" t="s">
        <v>73</v>
      </c>
      <c r="B5" s="50"/>
      <c r="C5" s="50"/>
      <c r="D5" s="50"/>
      <c r="E5" s="50"/>
      <c r="F5" s="50"/>
      <c r="G5" s="50"/>
      <c r="H5" s="8"/>
    </row>
    <row r="6" spans="1:8" ht="15">
      <c r="A6" s="7"/>
      <c r="B6" s="7"/>
      <c r="C6" s="7"/>
      <c r="D6" s="7"/>
      <c r="E6" s="7"/>
      <c r="F6" s="7"/>
      <c r="G6" s="7"/>
      <c r="H6" s="7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37.5" customHeight="1">
      <c r="A8" s="49" t="s">
        <v>61</v>
      </c>
      <c r="B8" s="49"/>
      <c r="C8" s="49"/>
      <c r="D8" s="49"/>
      <c r="E8" s="49"/>
      <c r="F8" s="49"/>
      <c r="G8" s="49"/>
      <c r="H8" s="9"/>
    </row>
    <row r="9" spans="1:8" ht="15">
      <c r="A9" s="7"/>
      <c r="B9" s="49"/>
      <c r="C9" s="49"/>
      <c r="D9" s="49"/>
      <c r="E9" s="49"/>
      <c r="F9" s="49"/>
      <c r="G9" s="49"/>
      <c r="H9" s="49"/>
    </row>
    <row r="10" spans="1:9" ht="77.25" customHeight="1">
      <c r="A10" s="56" t="s">
        <v>17</v>
      </c>
      <c r="B10" s="57"/>
      <c r="C10" s="10" t="s">
        <v>54</v>
      </c>
      <c r="D10" s="44" t="s">
        <v>55</v>
      </c>
      <c r="E10" s="45" t="s">
        <v>56</v>
      </c>
      <c r="F10" s="45" t="s">
        <v>57</v>
      </c>
      <c r="G10" s="45" t="s">
        <v>58</v>
      </c>
      <c r="H10" s="13"/>
      <c r="I10" s="13" t="s">
        <v>39</v>
      </c>
    </row>
    <row r="11" spans="1:9" ht="26.25" customHeight="1">
      <c r="A11" s="58" t="s">
        <v>18</v>
      </c>
      <c r="B11" s="59"/>
      <c r="C11" s="32">
        <f>C13+C14</f>
        <v>0</v>
      </c>
      <c r="D11" s="32">
        <f>D13+D14</f>
        <v>86876</v>
      </c>
      <c r="E11" s="32">
        <f>E13+E14</f>
        <v>0</v>
      </c>
      <c r="F11" s="32">
        <f>F13+F14</f>
        <v>0</v>
      </c>
      <c r="G11" s="32">
        <f>G13+G14</f>
        <v>86876</v>
      </c>
      <c r="H11" s="13"/>
      <c r="I11" s="13"/>
    </row>
    <row r="12" spans="1:9" ht="15">
      <c r="A12" s="51" t="s">
        <v>19</v>
      </c>
      <c r="B12" s="52"/>
      <c r="C12" s="33"/>
      <c r="D12" s="34"/>
      <c r="E12" s="34"/>
      <c r="F12" s="35"/>
      <c r="G12" s="36"/>
      <c r="H12" s="13"/>
      <c r="I12" s="13"/>
    </row>
    <row r="13" spans="1:9" ht="45" customHeight="1">
      <c r="A13" s="53" t="s">
        <v>44</v>
      </c>
      <c r="B13" s="54"/>
      <c r="C13" s="37">
        <v>0</v>
      </c>
      <c r="D13" s="38">
        <v>86876</v>
      </c>
      <c r="E13" s="39"/>
      <c r="F13" s="40"/>
      <c r="G13" s="41">
        <f>C13+D13-E13-F13</f>
        <v>86876</v>
      </c>
      <c r="H13" s="13"/>
      <c r="I13" s="13"/>
    </row>
    <row r="14" spans="1:9" ht="60.75" customHeight="1">
      <c r="A14" s="55" t="s">
        <v>43</v>
      </c>
      <c r="B14" s="55"/>
      <c r="C14" s="42">
        <v>0</v>
      </c>
      <c r="D14" s="34"/>
      <c r="E14" s="34">
        <v>0</v>
      </c>
      <c r="F14" s="35">
        <v>0</v>
      </c>
      <c r="G14" s="43">
        <f>C14+D14-E14-F14</f>
        <v>0</v>
      </c>
      <c r="H14" s="13"/>
      <c r="I14" s="13"/>
    </row>
    <row r="17" ht="15.75">
      <c r="A17" s="46" t="s">
        <v>46</v>
      </c>
    </row>
    <row r="18" ht="15.75">
      <c r="A18" s="46" t="s">
        <v>59</v>
      </c>
    </row>
  </sheetData>
  <sheetProtection/>
  <mergeCells count="11">
    <mergeCell ref="A2:G2"/>
    <mergeCell ref="A3:G3"/>
    <mergeCell ref="A4:G4"/>
    <mergeCell ref="A5:G5"/>
    <mergeCell ref="A11:B11"/>
    <mergeCell ref="A12:B12"/>
    <mergeCell ref="A13:B13"/>
    <mergeCell ref="A14:B14"/>
    <mergeCell ref="A8:G8"/>
    <mergeCell ref="B9:H9"/>
    <mergeCell ref="A10:B10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1.75390625" style="0" customWidth="1"/>
    <col min="7" max="8" width="13.375" style="0" customWidth="1"/>
    <col min="9" max="9" width="11.625" style="0" customWidth="1"/>
  </cols>
  <sheetData>
    <row r="1" ht="7.5" customHeight="1"/>
    <row r="2" spans="1:9" ht="15">
      <c r="A2" s="7"/>
      <c r="B2" s="50"/>
      <c r="C2" s="50"/>
      <c r="D2" s="50"/>
      <c r="E2" s="50" t="s">
        <v>40</v>
      </c>
      <c r="F2" s="50"/>
      <c r="G2" s="50"/>
      <c r="H2" s="50"/>
      <c r="I2" s="50"/>
    </row>
    <row r="3" spans="1:9" ht="15">
      <c r="A3" s="7"/>
      <c r="B3" s="50"/>
      <c r="C3" s="50"/>
      <c r="D3" s="50"/>
      <c r="E3" s="50" t="s">
        <v>16</v>
      </c>
      <c r="F3" s="50"/>
      <c r="G3" s="50"/>
      <c r="H3" s="50"/>
      <c r="I3" s="50"/>
    </row>
    <row r="4" spans="1:9" ht="15">
      <c r="A4" s="7"/>
      <c r="B4" s="50" t="s">
        <v>45</v>
      </c>
      <c r="C4" s="50"/>
      <c r="D4" s="50"/>
      <c r="E4" s="50"/>
      <c r="F4" s="50"/>
      <c r="G4" s="50"/>
      <c r="H4" s="50"/>
      <c r="I4" s="50"/>
    </row>
    <row r="5" spans="1:9" ht="15">
      <c r="A5" s="7"/>
      <c r="B5" s="50" t="s">
        <v>73</v>
      </c>
      <c r="C5" s="50"/>
      <c r="D5" s="50"/>
      <c r="E5" s="50"/>
      <c r="F5" s="50"/>
      <c r="G5" s="50"/>
      <c r="H5" s="50"/>
      <c r="I5" s="50"/>
    </row>
    <row r="6" spans="1:7" ht="15">
      <c r="A6" s="7"/>
      <c r="B6" s="7"/>
      <c r="C6" s="7"/>
      <c r="D6" s="7"/>
      <c r="E6" s="7"/>
      <c r="F6" s="7"/>
      <c r="G6" s="7"/>
    </row>
    <row r="7" spans="1:7" ht="15">
      <c r="A7" s="7"/>
      <c r="B7" s="7"/>
      <c r="C7" s="7"/>
      <c r="D7" s="7"/>
      <c r="E7" s="7"/>
      <c r="F7" s="7"/>
      <c r="G7" s="7"/>
    </row>
    <row r="8" spans="1:9" ht="30" customHeight="1">
      <c r="A8" s="49" t="s">
        <v>62</v>
      </c>
      <c r="B8" s="49"/>
      <c r="C8" s="49"/>
      <c r="D8" s="49"/>
      <c r="E8" s="49"/>
      <c r="F8" s="49"/>
      <c r="G8" s="49"/>
      <c r="H8" s="49"/>
      <c r="I8" s="49"/>
    </row>
    <row r="9" spans="1:7" ht="15">
      <c r="A9" s="7"/>
      <c r="B9" s="49"/>
      <c r="C9" s="49"/>
      <c r="D9" s="49"/>
      <c r="E9" s="49"/>
      <c r="F9" s="49"/>
      <c r="G9" s="49"/>
    </row>
    <row r="10" spans="1:9" ht="93" customHeight="1">
      <c r="A10" s="47" t="s">
        <v>17</v>
      </c>
      <c r="B10" s="48"/>
      <c r="C10" s="10" t="s">
        <v>50</v>
      </c>
      <c r="D10" s="44" t="s">
        <v>47</v>
      </c>
      <c r="E10" s="45" t="s">
        <v>48</v>
      </c>
      <c r="F10" s="45" t="s">
        <v>49</v>
      </c>
      <c r="G10" s="44" t="s">
        <v>51</v>
      </c>
      <c r="H10" s="45" t="s">
        <v>52</v>
      </c>
      <c r="I10" s="45" t="s">
        <v>53</v>
      </c>
    </row>
    <row r="11" spans="1:9" ht="26.25" customHeight="1">
      <c r="A11" s="58" t="s">
        <v>18</v>
      </c>
      <c r="B11" s="59"/>
      <c r="C11" s="32">
        <f aca="true" t="shared" si="0" ref="C11:I11">C13+C14</f>
        <v>86876</v>
      </c>
      <c r="D11" s="32">
        <f t="shared" si="0"/>
        <v>85849</v>
      </c>
      <c r="E11" s="32">
        <f t="shared" si="0"/>
        <v>0</v>
      </c>
      <c r="F11" s="32">
        <f t="shared" si="0"/>
        <v>172725</v>
      </c>
      <c r="G11" s="32">
        <f t="shared" si="0"/>
        <v>90120</v>
      </c>
      <c r="H11" s="32">
        <f t="shared" si="0"/>
        <v>0</v>
      </c>
      <c r="I11" s="32">
        <f t="shared" si="0"/>
        <v>262845</v>
      </c>
    </row>
    <row r="12" spans="1:9" ht="15">
      <c r="A12" s="51" t="s">
        <v>19</v>
      </c>
      <c r="B12" s="52"/>
      <c r="C12" s="33"/>
      <c r="D12" s="34"/>
      <c r="E12" s="34"/>
      <c r="F12" s="36"/>
      <c r="G12" s="34"/>
      <c r="H12" s="34"/>
      <c r="I12" s="36"/>
    </row>
    <row r="13" spans="1:9" ht="49.5" customHeight="1">
      <c r="A13" s="53" t="s">
        <v>20</v>
      </c>
      <c r="B13" s="54"/>
      <c r="C13" s="37">
        <f>'№15 заимствования'!G13:G13</f>
        <v>86876</v>
      </c>
      <c r="D13" s="38">
        <v>85849</v>
      </c>
      <c r="E13" s="39"/>
      <c r="F13" s="41">
        <f>C13+D13-E13</f>
        <v>172725</v>
      </c>
      <c r="G13" s="38">
        <v>90120</v>
      </c>
      <c r="H13" s="39"/>
      <c r="I13" s="41">
        <f>F13+G13-H13</f>
        <v>262845</v>
      </c>
    </row>
    <row r="14" spans="1:9" ht="60" customHeight="1">
      <c r="A14" s="55" t="s">
        <v>43</v>
      </c>
      <c r="B14" s="55"/>
      <c r="C14" s="42">
        <v>0</v>
      </c>
      <c r="D14" s="34"/>
      <c r="E14" s="34">
        <v>0</v>
      </c>
      <c r="F14" s="43">
        <f>C14+D14-E14</f>
        <v>0</v>
      </c>
      <c r="G14" s="34"/>
      <c r="H14" s="34">
        <v>0</v>
      </c>
      <c r="I14" s="43">
        <f>F14+G14-H14</f>
        <v>0</v>
      </c>
    </row>
    <row r="17" ht="15.75">
      <c r="A17" s="46" t="s">
        <v>46</v>
      </c>
    </row>
    <row r="18" ht="15.75">
      <c r="A18" s="46" t="s">
        <v>59</v>
      </c>
    </row>
  </sheetData>
  <sheetProtection/>
  <mergeCells count="12">
    <mergeCell ref="B4:I4"/>
    <mergeCell ref="B5:I5"/>
    <mergeCell ref="B2:D2"/>
    <mergeCell ref="B3:D3"/>
    <mergeCell ref="E2:I2"/>
    <mergeCell ref="E3:I3"/>
    <mergeCell ref="A14:B14"/>
    <mergeCell ref="A11:B11"/>
    <mergeCell ref="A12:B12"/>
    <mergeCell ref="A13:B13"/>
    <mergeCell ref="B9:G9"/>
    <mergeCell ref="A8:I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Asus</cp:lastModifiedBy>
  <cp:lastPrinted>2017-04-05T02:54:58Z</cp:lastPrinted>
  <dcterms:created xsi:type="dcterms:W3CDTF">2007-11-27T06:58:12Z</dcterms:created>
  <dcterms:modified xsi:type="dcterms:W3CDTF">2021-11-09T01:55:44Z</dcterms:modified>
  <cp:category/>
  <cp:version/>
  <cp:contentType/>
  <cp:contentStatus/>
</cp:coreProperties>
</file>